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https://alabamaedu-my.sharepoint.com/personal/a02798028_alabama_edu/Documents/Adam's Files/Websites/ACCS Main/Documents/Facilities/"/>
    </mc:Choice>
  </mc:AlternateContent>
  <xr:revisionPtr revIDLastSave="0" documentId="8_{97581295-90D9-5849-A32B-86933E06217D}" xr6:coauthVersionLast="47" xr6:coauthVersionMax="47" xr10:uidLastSave="{00000000-0000-0000-0000-000000000000}"/>
  <bookViews>
    <workbookView xWindow="10140" yWindow="760" windowWidth="37420" windowHeight="24800" xr2:uid="{32D7F173-F856-4DC4-8712-B2D05D4AE4C4}"/>
  </bookViews>
  <sheets>
    <sheet name="PRF Cost Estimator" sheetId="2" r:id="rId1"/>
    <sheet name="List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8" i="2" l="1"/>
  <c r="C10" i="2" s="1"/>
  <c r="C18" i="2" l="1"/>
  <c r="C22" i="2"/>
  <c r="C14" i="2"/>
  <c r="C24" i="2"/>
  <c r="C26" i="2" l="1"/>
</calcChain>
</file>

<file path=xl/sharedStrings.xml><?xml version="1.0" encoding="utf-8"?>
<sst xmlns="http://schemas.openxmlformats.org/spreadsheetml/2006/main" count="75" uniqueCount="70">
  <si>
    <t>Demolition</t>
  </si>
  <si>
    <t>New Construction</t>
  </si>
  <si>
    <t>Major Renovation</t>
  </si>
  <si>
    <t>Moderate Renovation</t>
  </si>
  <si>
    <t>Light Renovation</t>
  </si>
  <si>
    <t>What is the Square Footage?</t>
  </si>
  <si>
    <t>Type of Construction</t>
  </si>
  <si>
    <t>Cost of Construction</t>
  </si>
  <si>
    <t>What Type of Construction?</t>
  </si>
  <si>
    <t>Cost per Square Foot</t>
  </si>
  <si>
    <t>Design Fees</t>
  </si>
  <si>
    <t>Contingency</t>
  </si>
  <si>
    <t>TOTAL COST</t>
  </si>
  <si>
    <t>Design Basic Fee Rate (%)</t>
  </si>
  <si>
    <t>PRF Cost Estimator</t>
  </si>
  <si>
    <t>FF&amp;E included?</t>
  </si>
  <si>
    <t>FFE Included</t>
  </si>
  <si>
    <t>Yes</t>
  </si>
  <si>
    <t>No</t>
  </si>
  <si>
    <t>FF&amp;E</t>
  </si>
  <si>
    <t>AV/Technology</t>
  </si>
  <si>
    <t>AV/Technology included?</t>
  </si>
  <si>
    <t>Building Groups of the Basic Fee Rate Schedule</t>
  </si>
  <si>
    <r>
      <rPr>
        <b/>
        <sz val="11"/>
        <color theme="1"/>
        <rFont val="Aptos Narrow"/>
        <scheme val="minor"/>
      </rPr>
      <t>Group I:</t>
    </r>
    <r>
      <rPr>
        <sz val="11"/>
        <color theme="1"/>
        <rFont val="Aptos Narrow"/>
        <scheme val="minor"/>
      </rPr>
      <t xml:space="preserve"> Industrial Buildings without special features, parking structures and repetitive garages, warehouses exclusive of automated equipment, and similar utilitarian buildings. </t>
    </r>
    <r>
      <rPr>
        <i/>
        <sz val="11"/>
        <color theme="1"/>
        <rFont val="Aptos Narrow"/>
        <scheme val="minor"/>
      </rPr>
      <t>Note:</t>
    </r>
    <r>
      <rPr>
        <sz val="11"/>
        <color theme="1"/>
        <rFont val="Aptos Narrow"/>
        <scheme val="minor"/>
      </rPr>
      <t xml:space="preserve"> Group I may also be applied to demlotion, non-structural roof replacements, and college facility projects that are specific to mechanical, electrical, and/or plumbing systems. Consult with ACCS Facilities Division for guidance on when to utilise this group.
</t>
    </r>
    <r>
      <rPr>
        <b/>
        <sz val="11"/>
        <color theme="1"/>
        <rFont val="Aptos Narrow"/>
        <scheme val="minor"/>
      </rPr>
      <t>Group II:</t>
    </r>
    <r>
      <rPr>
        <sz val="11"/>
        <color theme="1"/>
        <rFont val="Aptos Narrow"/>
        <scheme val="minor"/>
      </rPr>
      <t xml:space="preserve"> Armories, apartments, cold storage facilities, dormitories, exhibition halls, hangers, manufacturing/industrial plants, office buildings without tenant improvements, printing plants, public markets, and service garages.
</t>
    </r>
    <r>
      <rPr>
        <b/>
        <sz val="11"/>
        <color theme="1"/>
        <rFont val="Aptos Narrow"/>
        <scheme val="minor"/>
      </rPr>
      <t>Group III:</t>
    </r>
    <r>
      <rPr>
        <sz val="11"/>
        <color theme="1"/>
        <rFont val="Aptos Narrow"/>
        <scheme val="minor"/>
      </rPr>
      <t xml:space="preserve"> College classroom facilities, convention halls, correctional and detention facilities, gymnasiums (simple prefabricated pre-engineered types shall be classified as Group II), hospitals, institutional dining halls, laboratories, libraries, medical schools, medical office buildings and clinics, mental institutions, office buildings with tenant improvements, parks, playgrounds and recreational facilities, police stations, public health centers, research facilities, stadiums, and welfare buildings.
Also, central utility plants, water supply and distribution plants, sewage treatment and underground systems, electrical sub-stations and primary/secondary distribution systems, roads, bridges, and major site improvements when preformed as independent projects.
</t>
    </r>
    <r>
      <rPr>
        <b/>
        <sz val="11"/>
        <color theme="1"/>
        <rFont val="Aptos Narrow"/>
        <scheme val="minor"/>
      </rPr>
      <t>Group IV:</t>
    </r>
    <r>
      <rPr>
        <sz val="11"/>
        <color theme="1"/>
        <rFont val="Aptos Narrow"/>
        <scheme val="minor"/>
      </rPr>
      <t xml:space="preserve"> Aquariums, auditoriums, art galleries, college buildings with special facilities, communication buildings, special schools, theatres, and similar facilities.
</t>
    </r>
    <r>
      <rPr>
        <b/>
        <sz val="11"/>
        <color theme="1"/>
        <rFont val="Aptos Narrow"/>
        <scheme val="minor"/>
      </rPr>
      <t>Group V:</t>
    </r>
    <r>
      <rPr>
        <sz val="11"/>
        <color theme="1"/>
        <rFont val="Aptos Narrow"/>
        <scheme val="minor"/>
      </rPr>
      <t xml:space="preserve"> Residences and specialized decorative buildings, custom designed furnishings, and similar highly specialized project types.</t>
    </r>
  </si>
  <si>
    <t>Cost of the Work</t>
  </si>
  <si>
    <t>Fee in Percentage</t>
  </si>
  <si>
    <t>$0 - $100,000</t>
  </si>
  <si>
    <t>$100,001 - $200,000</t>
  </si>
  <si>
    <t>$200,001 - $300,000</t>
  </si>
  <si>
    <t>$300,001 - $400,000</t>
  </si>
  <si>
    <t>$400,001 - $500,000</t>
  </si>
  <si>
    <t>$500,001 - $600,000</t>
  </si>
  <si>
    <t>$600,001 - $700,000</t>
  </si>
  <si>
    <t>$700,001 - $800,000</t>
  </si>
  <si>
    <t>$800,001 - $900,000</t>
  </si>
  <si>
    <t>$900,001 - $1,000,000</t>
  </si>
  <si>
    <t>$1,000,001 - $1,250,000</t>
  </si>
  <si>
    <t>$1,250,001 - $1,500,000</t>
  </si>
  <si>
    <t>$1,500,001 - $1,750,000</t>
  </si>
  <si>
    <t>$1,750,001 - $2,000,000</t>
  </si>
  <si>
    <t>$2,000,001 - $2,500,000</t>
  </si>
  <si>
    <t>$2,500,001 - $3,000,000</t>
  </si>
  <si>
    <t>$3,000,001 - $3,500,000</t>
  </si>
  <si>
    <t>$3,500,001 - $4,000,000</t>
  </si>
  <si>
    <t>$4,000,001 - $5,000,000</t>
  </si>
  <si>
    <t>$5,000,001 - $6,000,000</t>
  </si>
  <si>
    <t>$6,000,001 - $8,000,000</t>
  </si>
  <si>
    <t>$8,000,000 - $10,000,000</t>
  </si>
  <si>
    <t>$10,000,001 - $12,000,000</t>
  </si>
  <si>
    <t>$12,000,001 - $14,000,000</t>
  </si>
  <si>
    <t>$14,000,001 - $16,000,000</t>
  </si>
  <si>
    <t>$16,000,001 - $18,000,000</t>
  </si>
  <si>
    <t>$18,000,001 - $20,000,000</t>
  </si>
  <si>
    <t>$22,000,001 - $24,000,000</t>
  </si>
  <si>
    <t>$20,000,001 - $22,000,000</t>
  </si>
  <si>
    <t>$24,000,001 - $27,000,000</t>
  </si>
  <si>
    <t>$27,000,001 - $30,000,000</t>
  </si>
  <si>
    <t>$30,000,001 - $33,000,000</t>
  </si>
  <si>
    <t>$33,000,001 - $36,000,000</t>
  </si>
  <si>
    <t>$36,000,001 - $39,000,000</t>
  </si>
  <si>
    <t>$39,000,001 - $42,000,000</t>
  </si>
  <si>
    <t>$42,000,001 - $46,000,000</t>
  </si>
  <si>
    <t>$46,000,001 - $50,000,000</t>
  </si>
  <si>
    <t>$50,000,001 and Over</t>
  </si>
  <si>
    <t>Building Group I</t>
  </si>
  <si>
    <t>Building Group II</t>
  </si>
  <si>
    <t>Building Group III</t>
  </si>
  <si>
    <t>Building Group IV</t>
  </si>
  <si>
    <t>Building Group V</t>
  </si>
  <si>
    <t>Input Fields are marked in yellow and surrounded by a thick black border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</si>
</sst>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6" formatCode="0.0"/>
  </numFmts>
  <fonts count="8" x14ac:knownFonts="1">
    <font>
      <sz val="11"/>
      <color theme="1"/>
      <name val="Aptos Narrow"/>
      <family val="2"/>
      <scheme val="minor"/>
    </font>
    <font>
      <b/>
      <sz val="11"/>
      <color theme="1"/>
      <name val="Aptos Narrow"/>
      <family val="2"/>
      <scheme val="minor"/>
    </font>
    <font>
      <sz val="11"/>
      <color theme="1"/>
      <name val="Aptos Narrow"/>
      <family val="2"/>
      <scheme val="minor"/>
    </font>
    <font>
      <b/>
      <sz val="16"/>
      <name val="Aptos Display"/>
      <scheme val="major"/>
    </font>
    <font>
      <b/>
      <sz val="14"/>
      <name val="Aptos Display"/>
      <scheme val="major"/>
    </font>
    <font>
      <b/>
      <sz val="11"/>
      <color theme="1"/>
      <name val="Aptos Narrow"/>
      <scheme val="minor"/>
    </font>
    <font>
      <sz val="11"/>
      <color theme="1"/>
      <name val="Aptos Narrow"/>
      <scheme val="minor"/>
    </font>
    <font>
      <i/>
      <sz val="11"/>
      <color theme="1"/>
      <name val="Aptos Narrow"/>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5">
    <xf numFmtId="0" fontId="0" fillId="0" borderId="0"/>
    <xf numFmtId="44" fontId="2" fillId="0" borderId="0" applyFont="0" applyFill="0" applyBorder="0" applyAlignment="0" applyProtection="0"/>
    <xf numFmtId="9" fontId="2" fillId="0" borderId="0" applyFont="0" applyFill="0" applyBorder="0" applyAlignment="0" applyProtection="0"/>
    <xf numFmtId="0" fontId="3" fillId="0" borderId="0" applyNumberFormat="0" applyFill="0" applyProtection="0">
      <alignment horizontal="center" vertical="center"/>
    </xf>
    <xf numFmtId="0" fontId="4" fillId="0" borderId="0" applyNumberFormat="0" applyFill="0" applyProtection="0">
      <alignment horizontal="center" vertical="center"/>
    </xf>
  </cellStyleXfs>
  <cellXfs count="23">
    <xf numFmtId="0" fontId="0" fillId="0" borderId="0" xfId="0"/>
    <xf numFmtId="44" fontId="0" fillId="0" borderId="0" xfId="1" applyFont="1"/>
    <xf numFmtId="0" fontId="0" fillId="0" borderId="1" xfId="0" applyBorder="1"/>
    <xf numFmtId="44" fontId="0" fillId="0" borderId="1" xfId="1" applyFont="1" applyBorder="1"/>
    <xf numFmtId="44" fontId="0" fillId="0" borderId="0" xfId="0" applyNumberFormat="1"/>
    <xf numFmtId="0" fontId="0" fillId="0" borderId="0" xfId="0" applyAlignment="1">
      <alignment horizontal="center"/>
    </xf>
    <xf numFmtId="0" fontId="0" fillId="2" borderId="2" xfId="0" applyFill="1" applyBorder="1"/>
    <xf numFmtId="0" fontId="0" fillId="2" borderId="2" xfId="0" applyFill="1" applyBorder="1" applyAlignment="1">
      <alignment horizontal="center"/>
    </xf>
    <xf numFmtId="10" fontId="0" fillId="2" borderId="2" xfId="2" applyNumberFormat="1" applyFont="1" applyFill="1" applyBorder="1"/>
    <xf numFmtId="0" fontId="0" fillId="0" borderId="3" xfId="0" applyBorder="1"/>
    <xf numFmtId="10" fontId="0" fillId="0" borderId="0" xfId="2" applyNumberFormat="1" applyFont="1" applyFill="1" applyBorder="1"/>
    <xf numFmtId="0" fontId="1" fillId="0" borderId="0" xfId="0" applyFont="1" applyAlignment="1">
      <alignment horizontal="right"/>
    </xf>
    <xf numFmtId="44" fontId="0" fillId="0" borderId="2" xfId="0" applyNumberFormat="1" applyBorder="1"/>
    <xf numFmtId="44" fontId="0" fillId="2" borderId="2" xfId="0" applyNumberFormat="1" applyFill="1" applyBorder="1"/>
    <xf numFmtId="0" fontId="0" fillId="2" borderId="0" xfId="0" applyFill="1"/>
    <xf numFmtId="0" fontId="3" fillId="0" borderId="0" xfId="3" applyAlignment="1">
      <alignment horizontal="center"/>
    </xf>
    <xf numFmtId="0" fontId="4" fillId="0" borderId="0" xfId="4">
      <alignment horizontal="center" vertical="center"/>
    </xf>
    <xf numFmtId="0" fontId="6"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center" vertical="center"/>
    </xf>
    <xf numFmtId="166" fontId="0" fillId="0" borderId="0" xfId="0" applyNumberFormat="1" applyAlignment="1">
      <alignment horizontal="center"/>
    </xf>
    <xf numFmtId="0" fontId="4" fillId="0" borderId="0" xfId="4">
      <alignment horizontal="center" vertical="center"/>
    </xf>
    <xf numFmtId="0" fontId="0" fillId="2" borderId="2" xfId="0" applyFill="1" applyBorder="1" applyAlignment="1">
      <alignment wrapText="1"/>
    </xf>
  </cellXfs>
  <cellStyles count="5">
    <cellStyle name="Currency" xfId="1" builtinId="4"/>
    <cellStyle name="Heading 1" xfId="3" builtinId="16" customBuiltin="1"/>
    <cellStyle name="Heading 2" xfId="4" builtinId="17" customBuiltin="1"/>
    <cellStyle name="Normal" xfId="0" builtinId="0"/>
    <cellStyle name="Percent" xfId="2" builtinId="5"/>
  </cellStyles>
  <dxfs count="7">
    <dxf>
      <font>
        <b/>
        <i val="0"/>
        <strike val="0"/>
        <condense val="0"/>
        <extend val="0"/>
        <outline val="0"/>
        <shadow val="0"/>
        <u val="none"/>
        <vertAlign val="baseline"/>
        <sz val="11"/>
        <color theme="1"/>
        <name val="Aptos Narrow"/>
        <scheme val="minor"/>
      </font>
      <alignment horizontal="center" vertical="center" textRotation="0" wrapText="0" indent="0" justifyLastLine="0" shrinkToFit="0" readingOrder="0"/>
    </dxf>
    <dxf>
      <alignment horizontal="center" vertical="bottom" textRotation="0" wrapText="0" indent="0" justifyLastLine="0" shrinkToFit="0" readingOrder="0"/>
    </dxf>
    <dxf>
      <numFmt numFmtId="166" formatCode="0.0"/>
      <alignment horizontal="center" vertical="bottom" textRotation="0" wrapText="0" indent="0" justifyLastLine="0" shrinkToFit="0" readingOrder="0"/>
    </dxf>
    <dxf>
      <numFmt numFmtId="166" formatCode="0.0"/>
      <alignment horizontal="center" vertical="bottom" textRotation="0" wrapText="0" indent="0" justifyLastLine="0" shrinkToFit="0" readingOrder="0"/>
    </dxf>
    <dxf>
      <numFmt numFmtId="166" formatCode="0.0"/>
      <alignment horizontal="center" vertical="bottom" textRotation="0" wrapText="0" indent="0" justifyLastLine="0" shrinkToFit="0" readingOrder="0"/>
    </dxf>
    <dxf>
      <numFmt numFmtId="166" formatCode="0.0"/>
      <alignment horizontal="center" vertical="bottom" textRotation="0" wrapText="0" indent="0" justifyLastLine="0" shrinkToFit="0" readingOrder="0"/>
    </dxf>
    <dxf>
      <numFmt numFmtId="166" formatCode="0.0"/>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A0E25D-5DDB-134B-AE06-462EC7697477}" name="Table1" displayName="Table1" ref="G3:L41" totalsRowShown="0" headerRowDxfId="0" dataDxfId="1">
  <autoFilter ref="G3:L41" xr:uid="{D4A0E25D-5DDB-134B-AE06-462EC7697477}"/>
  <tableColumns count="6">
    <tableColumn id="1" xr3:uid="{0573726E-AA26-C044-B60F-DF19B1B0970C}" name="Cost of the Work"/>
    <tableColumn id="2" xr3:uid="{03131B78-9206-0945-B7FD-D6D66D3584BC}" name="Building Group I" dataDxfId="6"/>
    <tableColumn id="3" xr3:uid="{DE184FA7-A8C4-C641-A213-DF6839503174}" name="Building Group II" dataDxfId="5"/>
    <tableColumn id="4" xr3:uid="{E56411BB-7A93-A74B-89B6-A322303F12D5}" name="Building Group III" dataDxfId="4"/>
    <tableColumn id="5" xr3:uid="{9560B36C-DB48-9640-83EA-785606DB7645}" name="Building Group IV" dataDxfId="3"/>
    <tableColumn id="6" xr3:uid="{722B6E65-ACC2-DD4E-8A07-CF803E4DC1C1}" name="Building Group V" dataDxfId="2"/>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A934F-AAB0-4DAB-A5AA-640A97E177C4}">
  <dimension ref="B2:L43"/>
  <sheetViews>
    <sheetView tabSelected="1" workbookViewId="0">
      <selection activeCell="L1" sqref="L1:L1048576"/>
    </sheetView>
  </sheetViews>
  <sheetFormatPr baseColWidth="10" defaultColWidth="8.83203125" defaultRowHeight="15" x14ac:dyDescent="0.2"/>
  <cols>
    <col min="2" max="2" width="26" customWidth="1"/>
    <col min="3" max="3" width="21.6640625" customWidth="1"/>
    <col min="5" max="5" width="61.6640625" customWidth="1"/>
    <col min="7" max="7" width="22.6640625" bestFit="1" customWidth="1"/>
    <col min="8" max="8" width="18.5" bestFit="1" customWidth="1"/>
    <col min="9" max="9" width="19" bestFit="1" customWidth="1"/>
    <col min="10" max="11" width="19.5" bestFit="1" customWidth="1"/>
    <col min="12" max="12" width="19" bestFit="1" customWidth="1"/>
  </cols>
  <sheetData>
    <row r="2" spans="2:12" ht="20" x14ac:dyDescent="0.25">
      <c r="B2" s="15" t="s">
        <v>14</v>
      </c>
      <c r="C2" s="15"/>
      <c r="E2" s="16" t="s">
        <v>22</v>
      </c>
      <c r="G2" s="21" t="s">
        <v>25</v>
      </c>
      <c r="H2" s="21"/>
      <c r="I2" s="21"/>
      <c r="J2" s="21"/>
      <c r="K2" s="21"/>
      <c r="L2" s="21"/>
    </row>
    <row r="3" spans="2:12" ht="16" thickBot="1" x14ac:dyDescent="0.25">
      <c r="E3" s="17" t="s">
        <v>23</v>
      </c>
      <c r="G3" s="19" t="s">
        <v>24</v>
      </c>
      <c r="H3" s="19" t="s">
        <v>64</v>
      </c>
      <c r="I3" s="19" t="s">
        <v>65</v>
      </c>
      <c r="J3" s="19" t="s">
        <v>66</v>
      </c>
      <c r="K3" s="19" t="s">
        <v>67</v>
      </c>
      <c r="L3" s="19" t="s">
        <v>68</v>
      </c>
    </row>
    <row r="4" spans="2:12" ht="16" thickBot="1" x14ac:dyDescent="0.25">
      <c r="B4" s="14" t="s">
        <v>5</v>
      </c>
      <c r="C4" s="6"/>
      <c r="E4" s="18"/>
      <c r="G4" t="s">
        <v>26</v>
      </c>
      <c r="H4" s="20">
        <v>8</v>
      </c>
      <c r="I4" s="20">
        <v>9</v>
      </c>
      <c r="J4" s="20">
        <v>10</v>
      </c>
      <c r="K4" s="20">
        <v>11</v>
      </c>
      <c r="L4" s="20">
        <v>12</v>
      </c>
    </row>
    <row r="5" spans="2:12" ht="16" thickBot="1" x14ac:dyDescent="0.25">
      <c r="C5" s="9"/>
      <c r="E5" s="18"/>
      <c r="G5" t="s">
        <v>27</v>
      </c>
      <c r="H5" s="20">
        <v>7</v>
      </c>
      <c r="I5" s="20">
        <v>8</v>
      </c>
      <c r="J5" s="20">
        <v>9</v>
      </c>
      <c r="K5" s="20">
        <v>10</v>
      </c>
      <c r="L5" s="20">
        <v>11</v>
      </c>
    </row>
    <row r="6" spans="2:12" ht="16" thickBot="1" x14ac:dyDescent="0.25">
      <c r="B6" s="14" t="s">
        <v>8</v>
      </c>
      <c r="C6" s="7"/>
      <c r="E6" s="18"/>
      <c r="G6" t="s">
        <v>28</v>
      </c>
      <c r="H6" s="20">
        <v>6</v>
      </c>
      <c r="I6" s="20">
        <v>7</v>
      </c>
      <c r="J6" s="20">
        <v>8</v>
      </c>
      <c r="K6" s="20">
        <v>9</v>
      </c>
      <c r="L6" s="20">
        <v>10</v>
      </c>
    </row>
    <row r="7" spans="2:12" x14ac:dyDescent="0.2">
      <c r="C7" s="5"/>
      <c r="E7" s="18"/>
      <c r="G7" t="s">
        <v>29</v>
      </c>
      <c r="H7" s="20">
        <v>5.9</v>
      </c>
      <c r="I7" s="20">
        <v>6.9</v>
      </c>
      <c r="J7" s="20">
        <v>7.9</v>
      </c>
      <c r="K7" s="20">
        <v>8.9</v>
      </c>
      <c r="L7" s="20">
        <v>9.9</v>
      </c>
    </row>
    <row r="8" spans="2:12" x14ac:dyDescent="0.2">
      <c r="B8" t="s">
        <v>9</v>
      </c>
      <c r="C8" s="1" t="e">
        <f>VLOOKUP(C6,Lists!F3:G7,2,FALSE)</f>
        <v>#N/A</v>
      </c>
      <c r="E8" s="18"/>
      <c r="G8" t="s">
        <v>30</v>
      </c>
      <c r="H8" s="20">
        <v>5.8</v>
      </c>
      <c r="I8" s="20">
        <v>6.8</v>
      </c>
      <c r="J8" s="20">
        <v>7.8</v>
      </c>
      <c r="K8" s="20">
        <v>8.8000000000000007</v>
      </c>
      <c r="L8" s="20">
        <v>9.8000000000000007</v>
      </c>
    </row>
    <row r="9" spans="2:12" x14ac:dyDescent="0.2">
      <c r="C9" s="1"/>
      <c r="E9" s="18"/>
      <c r="G9" t="s">
        <v>31</v>
      </c>
      <c r="H9" s="20">
        <v>5.7</v>
      </c>
      <c r="I9" s="20">
        <v>6.7</v>
      </c>
      <c r="J9" s="20">
        <v>7.7</v>
      </c>
      <c r="K9" s="20">
        <v>8.6999999999999993</v>
      </c>
      <c r="L9" s="20">
        <v>9.6999999999999993</v>
      </c>
    </row>
    <row r="10" spans="2:12" x14ac:dyDescent="0.2">
      <c r="B10" t="s">
        <v>7</v>
      </c>
      <c r="C10" s="4" t="e">
        <f>C4*C8</f>
        <v>#N/A</v>
      </c>
      <c r="E10" s="18"/>
      <c r="G10" t="s">
        <v>32</v>
      </c>
      <c r="H10" s="20">
        <v>5.6</v>
      </c>
      <c r="I10" s="20">
        <v>6.6</v>
      </c>
      <c r="J10" s="20">
        <v>7.6</v>
      </c>
      <c r="K10" s="20">
        <v>8.6</v>
      </c>
      <c r="L10" s="20">
        <v>9.6</v>
      </c>
    </row>
    <row r="11" spans="2:12" ht="16" thickBot="1" x14ac:dyDescent="0.25">
      <c r="C11" s="4"/>
      <c r="E11" s="18"/>
      <c r="G11" t="s">
        <v>33</v>
      </c>
      <c r="H11" s="20">
        <v>5.5</v>
      </c>
      <c r="I11" s="20">
        <v>6.5</v>
      </c>
      <c r="J11" s="20">
        <v>7.5</v>
      </c>
      <c r="K11" s="20">
        <v>8.5</v>
      </c>
      <c r="L11" s="20">
        <v>9.5</v>
      </c>
    </row>
    <row r="12" spans="2:12" ht="16" thickBot="1" x14ac:dyDescent="0.25">
      <c r="B12" s="14" t="s">
        <v>13</v>
      </c>
      <c r="C12" s="8"/>
      <c r="E12" s="18"/>
      <c r="G12" t="s">
        <v>34</v>
      </c>
      <c r="H12" s="20">
        <v>5.4</v>
      </c>
      <c r="I12" s="20">
        <v>6.4</v>
      </c>
      <c r="J12" s="20">
        <v>7.4</v>
      </c>
      <c r="K12" s="20">
        <v>8.4</v>
      </c>
      <c r="L12" s="20">
        <v>9.4</v>
      </c>
    </row>
    <row r="13" spans="2:12" x14ac:dyDescent="0.2">
      <c r="C13" s="10"/>
      <c r="E13" s="18"/>
      <c r="G13" t="s">
        <v>35</v>
      </c>
      <c r="H13" s="20">
        <v>5.3</v>
      </c>
      <c r="I13" s="20">
        <v>6.3</v>
      </c>
      <c r="J13" s="20">
        <v>7.3</v>
      </c>
      <c r="K13" s="20">
        <v>8.3000000000000007</v>
      </c>
      <c r="L13" s="20">
        <v>9.3000000000000007</v>
      </c>
    </row>
    <row r="14" spans="2:12" x14ac:dyDescent="0.2">
      <c r="B14" t="s">
        <v>10</v>
      </c>
      <c r="C14" s="4" t="e">
        <f>C10*C12</f>
        <v>#N/A</v>
      </c>
      <c r="E14" s="18"/>
      <c r="G14" t="s">
        <v>36</v>
      </c>
      <c r="H14" s="20">
        <v>5.2</v>
      </c>
      <c r="I14" s="20">
        <v>6.2</v>
      </c>
      <c r="J14" s="20">
        <v>7.2</v>
      </c>
      <c r="K14" s="20">
        <v>8.1999999999999993</v>
      </c>
      <c r="L14" s="20">
        <v>9.1999999999999993</v>
      </c>
    </row>
    <row r="15" spans="2:12" ht="16" thickBot="1" x14ac:dyDescent="0.25">
      <c r="C15" s="4"/>
      <c r="E15" s="18"/>
      <c r="G15" t="s">
        <v>37</v>
      </c>
      <c r="H15" s="20">
        <v>5.0999999999999996</v>
      </c>
      <c r="I15" s="20">
        <v>6.1</v>
      </c>
      <c r="J15" s="20">
        <v>7.1</v>
      </c>
      <c r="K15" s="20">
        <v>8.1</v>
      </c>
      <c r="L15" s="20">
        <v>9.1</v>
      </c>
    </row>
    <row r="16" spans="2:12" ht="15" customHeight="1" thickBot="1" x14ac:dyDescent="0.25">
      <c r="B16" s="14" t="s">
        <v>15</v>
      </c>
      <c r="C16" s="13"/>
      <c r="E16" s="18"/>
      <c r="G16" t="s">
        <v>38</v>
      </c>
      <c r="H16" s="20">
        <v>5</v>
      </c>
      <c r="I16" s="20">
        <v>6</v>
      </c>
      <c r="J16" s="20">
        <v>7</v>
      </c>
      <c r="K16" s="20">
        <v>8</v>
      </c>
      <c r="L16" s="20">
        <v>9</v>
      </c>
    </row>
    <row r="17" spans="2:12" x14ac:dyDescent="0.2">
      <c r="C17" s="4"/>
      <c r="E17" s="18"/>
      <c r="G17" t="s">
        <v>39</v>
      </c>
      <c r="H17" s="20">
        <v>4.9000000000000004</v>
      </c>
      <c r="I17" s="20">
        <v>5.9</v>
      </c>
      <c r="J17" s="20">
        <v>6.9</v>
      </c>
      <c r="K17" s="20">
        <v>7.9</v>
      </c>
      <c r="L17" s="20">
        <v>8.9</v>
      </c>
    </row>
    <row r="18" spans="2:12" x14ac:dyDescent="0.2">
      <c r="B18" t="s">
        <v>19</v>
      </c>
      <c r="C18" s="4">
        <f>IF(C16="Yes",C10*0.1,0)</f>
        <v>0</v>
      </c>
      <c r="E18" s="18"/>
      <c r="G18" t="s">
        <v>40</v>
      </c>
      <c r="H18" s="20">
        <v>4.8</v>
      </c>
      <c r="I18" s="20">
        <v>5.8</v>
      </c>
      <c r="J18" s="20">
        <v>6.8</v>
      </c>
      <c r="K18" s="20">
        <v>7.8</v>
      </c>
      <c r="L18" s="20">
        <v>8.8000000000000007</v>
      </c>
    </row>
    <row r="19" spans="2:12" ht="16" thickBot="1" x14ac:dyDescent="0.25">
      <c r="C19" s="4"/>
      <c r="E19" s="18"/>
      <c r="G19" t="s">
        <v>41</v>
      </c>
      <c r="H19" s="20">
        <v>4.7</v>
      </c>
      <c r="I19" s="20">
        <v>5.7</v>
      </c>
      <c r="J19" s="20">
        <v>6.7</v>
      </c>
      <c r="K19" s="20">
        <v>7.7</v>
      </c>
      <c r="L19" s="20">
        <v>8.6999999999999993</v>
      </c>
    </row>
    <row r="20" spans="2:12" ht="15" customHeight="1" thickBot="1" x14ac:dyDescent="0.25">
      <c r="B20" s="14" t="s">
        <v>21</v>
      </c>
      <c r="C20" s="13"/>
      <c r="E20" s="18"/>
      <c r="G20" t="s">
        <v>42</v>
      </c>
      <c r="H20" s="20">
        <v>4.5999999999999996</v>
      </c>
      <c r="I20" s="20">
        <v>5.6</v>
      </c>
      <c r="J20" s="20">
        <v>6.6</v>
      </c>
      <c r="K20" s="20">
        <v>7.6</v>
      </c>
      <c r="L20" s="20">
        <v>8.6</v>
      </c>
    </row>
    <row r="21" spans="2:12" x14ac:dyDescent="0.2">
      <c r="C21" s="4"/>
      <c r="E21" s="18"/>
      <c r="G21" t="s">
        <v>43</v>
      </c>
      <c r="H21" s="20">
        <v>4.5</v>
      </c>
      <c r="I21" s="20">
        <v>5.5</v>
      </c>
      <c r="J21" s="20">
        <v>6.5</v>
      </c>
      <c r="K21" s="20">
        <v>7.5</v>
      </c>
      <c r="L21" s="20">
        <v>8.5</v>
      </c>
    </row>
    <row r="22" spans="2:12" x14ac:dyDescent="0.2">
      <c r="B22" t="s">
        <v>20</v>
      </c>
      <c r="C22" s="4">
        <f>IF(C20="Yes",C10*0.1,0)</f>
        <v>0</v>
      </c>
      <c r="E22" s="18"/>
      <c r="G22" t="s">
        <v>44</v>
      </c>
      <c r="H22" s="20">
        <v>4.4000000000000004</v>
      </c>
      <c r="I22" s="20">
        <v>5.4</v>
      </c>
      <c r="J22" s="20">
        <v>6.4</v>
      </c>
      <c r="K22" s="20">
        <v>7.4</v>
      </c>
      <c r="L22" s="20">
        <v>8.4</v>
      </c>
    </row>
    <row r="23" spans="2:12" x14ac:dyDescent="0.2">
      <c r="C23" s="4"/>
      <c r="E23" s="18"/>
      <c r="G23" t="s">
        <v>45</v>
      </c>
      <c r="H23" s="20">
        <v>4.3</v>
      </c>
      <c r="I23" s="20">
        <v>5.3</v>
      </c>
      <c r="J23" s="20">
        <v>6.3</v>
      </c>
      <c r="K23" s="20">
        <v>7.3</v>
      </c>
      <c r="L23" s="20">
        <v>8.3000000000000007</v>
      </c>
    </row>
    <row r="24" spans="2:12" x14ac:dyDescent="0.2">
      <c r="B24" t="s">
        <v>11</v>
      </c>
      <c r="C24" s="4" t="e">
        <f>C10*0.1</f>
        <v>#N/A</v>
      </c>
      <c r="E24" s="18"/>
      <c r="G24" t="s">
        <v>46</v>
      </c>
      <c r="H24" s="20">
        <v>4.2</v>
      </c>
      <c r="I24" s="20">
        <v>5.2</v>
      </c>
      <c r="J24" s="20">
        <v>6.2</v>
      </c>
      <c r="K24" s="20">
        <v>7.2</v>
      </c>
      <c r="L24" s="20">
        <v>8.1999999999999993</v>
      </c>
    </row>
    <row r="25" spans="2:12" ht="16" thickBot="1" x14ac:dyDescent="0.25">
      <c r="C25" s="4"/>
      <c r="E25" s="18"/>
      <c r="G25" t="s">
        <v>47</v>
      </c>
      <c r="H25" s="20">
        <v>4.0999999999999996</v>
      </c>
      <c r="I25" s="20">
        <v>5.0999999999999996</v>
      </c>
      <c r="J25" s="20">
        <v>6.1</v>
      </c>
      <c r="K25" s="20">
        <v>7.1</v>
      </c>
      <c r="L25" s="20">
        <v>8.1</v>
      </c>
    </row>
    <row r="26" spans="2:12" ht="16" thickBot="1" x14ac:dyDescent="0.25">
      <c r="B26" s="11" t="s">
        <v>12</v>
      </c>
      <c r="C26" s="12" t="e">
        <f>C10+C14+C18+C22+C24</f>
        <v>#N/A</v>
      </c>
      <c r="E26" s="18"/>
      <c r="G26" t="s">
        <v>48</v>
      </c>
      <c r="H26" s="20">
        <v>4</v>
      </c>
      <c r="I26" s="20">
        <v>5</v>
      </c>
      <c r="J26" s="20">
        <v>6</v>
      </c>
      <c r="K26" s="20">
        <v>7</v>
      </c>
      <c r="L26" s="20">
        <v>8</v>
      </c>
    </row>
    <row r="27" spans="2:12" x14ac:dyDescent="0.2">
      <c r="E27" s="18"/>
      <c r="G27" t="s">
        <v>49</v>
      </c>
      <c r="H27" s="20">
        <v>3.9</v>
      </c>
      <c r="I27" s="20">
        <v>4.9000000000000004</v>
      </c>
      <c r="J27" s="20">
        <v>5.9</v>
      </c>
      <c r="K27" s="20">
        <v>6.9</v>
      </c>
      <c r="L27" s="20">
        <v>7.9</v>
      </c>
    </row>
    <row r="28" spans="2:12" x14ac:dyDescent="0.2">
      <c r="E28" s="18"/>
      <c r="G28" t="s">
        <v>50</v>
      </c>
      <c r="H28" s="20">
        <v>3.8</v>
      </c>
      <c r="I28" s="20">
        <v>4.8</v>
      </c>
      <c r="J28" s="20">
        <v>5.8</v>
      </c>
      <c r="K28" s="20">
        <v>6.8</v>
      </c>
      <c r="L28" s="20">
        <v>7.8</v>
      </c>
    </row>
    <row r="29" spans="2:12" x14ac:dyDescent="0.2">
      <c r="E29" s="18"/>
      <c r="G29" t="s">
        <v>51</v>
      </c>
      <c r="H29" s="20">
        <v>3.7</v>
      </c>
      <c r="I29" s="20">
        <v>4.7</v>
      </c>
      <c r="J29" s="20">
        <v>5.7</v>
      </c>
      <c r="K29" s="20">
        <v>6.7</v>
      </c>
      <c r="L29" s="20">
        <v>7.7</v>
      </c>
    </row>
    <row r="30" spans="2:12" x14ac:dyDescent="0.2">
      <c r="E30" s="18"/>
      <c r="G30" t="s">
        <v>52</v>
      </c>
      <c r="H30" s="20">
        <v>3.6</v>
      </c>
      <c r="I30" s="20">
        <v>4.5999999999999996</v>
      </c>
      <c r="J30" s="20">
        <v>5.6</v>
      </c>
      <c r="K30" s="20">
        <v>6.6</v>
      </c>
      <c r="L30" s="20">
        <v>7.6</v>
      </c>
    </row>
    <row r="31" spans="2:12" x14ac:dyDescent="0.2">
      <c r="E31" s="18"/>
      <c r="G31" t="s">
        <v>54</v>
      </c>
      <c r="H31" s="20">
        <v>3.5</v>
      </c>
      <c r="I31" s="20">
        <v>4.5</v>
      </c>
      <c r="J31" s="20">
        <v>5.5</v>
      </c>
      <c r="K31" s="20">
        <v>6.5</v>
      </c>
      <c r="L31" s="20">
        <v>7.5</v>
      </c>
    </row>
    <row r="32" spans="2:12" x14ac:dyDescent="0.2">
      <c r="E32" s="18"/>
      <c r="G32" t="s">
        <v>53</v>
      </c>
      <c r="H32" s="20">
        <v>3.4</v>
      </c>
      <c r="I32" s="20">
        <v>4.4000000000000004</v>
      </c>
      <c r="J32" s="20">
        <v>5.4</v>
      </c>
      <c r="K32" s="20">
        <v>6.4</v>
      </c>
      <c r="L32" s="20">
        <v>7.4</v>
      </c>
    </row>
    <row r="33" spans="2:12" x14ac:dyDescent="0.2">
      <c r="E33" s="18"/>
      <c r="G33" t="s">
        <v>55</v>
      </c>
      <c r="H33" s="20">
        <v>3.3</v>
      </c>
      <c r="I33" s="20">
        <v>4.3</v>
      </c>
      <c r="J33" s="20">
        <v>5.3</v>
      </c>
      <c r="K33" s="20">
        <v>6.3</v>
      </c>
      <c r="L33" s="20">
        <v>7.3</v>
      </c>
    </row>
    <row r="34" spans="2:12" x14ac:dyDescent="0.2">
      <c r="E34" s="18"/>
      <c r="G34" t="s">
        <v>56</v>
      </c>
      <c r="H34" s="20">
        <v>3.2</v>
      </c>
      <c r="I34" s="20">
        <v>4.2</v>
      </c>
      <c r="J34" s="20">
        <v>5.2</v>
      </c>
      <c r="K34" s="20">
        <v>6.2</v>
      </c>
      <c r="L34" s="20">
        <v>7.2</v>
      </c>
    </row>
    <row r="35" spans="2:12" x14ac:dyDescent="0.2">
      <c r="E35" s="18"/>
      <c r="G35" t="s">
        <v>57</v>
      </c>
      <c r="H35" s="20">
        <v>3.1</v>
      </c>
      <c r="I35" s="20">
        <v>4.0999999999999996</v>
      </c>
      <c r="J35" s="20">
        <v>5.0999999999999996</v>
      </c>
      <c r="K35" s="20">
        <v>6.1</v>
      </c>
      <c r="L35" s="20">
        <v>7.1</v>
      </c>
    </row>
    <row r="36" spans="2:12" x14ac:dyDescent="0.2">
      <c r="E36" s="18"/>
      <c r="G36" t="s">
        <v>58</v>
      </c>
      <c r="H36" s="20">
        <v>3</v>
      </c>
      <c r="I36" s="20">
        <v>4</v>
      </c>
      <c r="J36" s="20">
        <v>5</v>
      </c>
      <c r="K36" s="20">
        <v>6</v>
      </c>
      <c r="L36" s="20">
        <v>7</v>
      </c>
    </row>
    <row r="37" spans="2:12" x14ac:dyDescent="0.2">
      <c r="C37" s="5"/>
      <c r="E37" s="18"/>
      <c r="G37" t="s">
        <v>59</v>
      </c>
      <c r="H37" s="20">
        <v>2.9</v>
      </c>
      <c r="I37" s="20">
        <v>3.9</v>
      </c>
      <c r="J37" s="20">
        <v>4.9000000000000004</v>
      </c>
      <c r="K37" s="20">
        <v>5.9</v>
      </c>
      <c r="L37" s="20">
        <v>6.9</v>
      </c>
    </row>
    <row r="38" spans="2:12" x14ac:dyDescent="0.2">
      <c r="G38" t="s">
        <v>60</v>
      </c>
      <c r="H38" s="20">
        <v>2.8</v>
      </c>
      <c r="I38" s="20">
        <v>3.8</v>
      </c>
      <c r="J38" s="20">
        <v>4.8</v>
      </c>
      <c r="K38" s="20">
        <v>5.8</v>
      </c>
      <c r="L38" s="20">
        <v>6.8</v>
      </c>
    </row>
    <row r="39" spans="2:12" x14ac:dyDescent="0.2">
      <c r="G39" t="s">
        <v>61</v>
      </c>
      <c r="H39" s="20">
        <v>2.7</v>
      </c>
      <c r="I39" s="20">
        <v>3.7</v>
      </c>
      <c r="J39" s="20">
        <v>4.7</v>
      </c>
      <c r="K39" s="20">
        <v>5.7</v>
      </c>
      <c r="L39" s="20">
        <v>6.7</v>
      </c>
    </row>
    <row r="40" spans="2:12" x14ac:dyDescent="0.2">
      <c r="G40" t="s">
        <v>62</v>
      </c>
      <c r="H40" s="20">
        <v>2.6</v>
      </c>
      <c r="I40" s="20">
        <v>3.6</v>
      </c>
      <c r="J40" s="20">
        <v>4.5999999999999996</v>
      </c>
      <c r="K40" s="20">
        <v>5.6</v>
      </c>
      <c r="L40" s="20">
        <v>6.6</v>
      </c>
    </row>
    <row r="41" spans="2:12" x14ac:dyDescent="0.2">
      <c r="G41" t="s">
        <v>63</v>
      </c>
      <c r="H41" s="20">
        <v>2.5</v>
      </c>
      <c r="I41" s="20">
        <v>3.5</v>
      </c>
      <c r="J41" s="20">
        <v>4.5</v>
      </c>
      <c r="K41" s="20">
        <v>5.5</v>
      </c>
      <c r="L41" s="20">
        <v>6.5</v>
      </c>
    </row>
    <row r="42" spans="2:12" ht="16" thickBot="1" x14ac:dyDescent="0.25"/>
    <row r="43" spans="2:12" ht="49" thickBot="1" x14ac:dyDescent="0.25">
      <c r="B43" s="22" t="s">
        <v>69</v>
      </c>
    </row>
  </sheetData>
  <mergeCells count="3">
    <mergeCell ref="B2:C2"/>
    <mergeCell ref="E3:E37"/>
    <mergeCell ref="G2:L2"/>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7B3CBEDB-881A-4D8B-87B7-579F4CD0FF9B}">
          <x14:formula1>
            <xm:f>Lists!$C$3:$C$7</xm:f>
          </x14:formula1>
          <xm:sqref>C6</xm:sqref>
        </x14:dataValidation>
        <x14:dataValidation type="list" allowBlank="1" showInputMessage="1" showErrorMessage="1" xr:uid="{977EEE41-5419-4494-9C4E-CC7576A9785A}">
          <x14:formula1>
            <xm:f>Lists!$K$3:$K$4</xm:f>
          </x14:formula1>
          <xm:sqref>C16 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7EC9A-D1BB-4938-9121-293F63C0BED6}">
  <dimension ref="C2:K7"/>
  <sheetViews>
    <sheetView workbookViewId="0">
      <selection activeCell="L10" sqref="L10"/>
    </sheetView>
  </sheetViews>
  <sheetFormatPr baseColWidth="10" defaultColWidth="8.83203125" defaultRowHeight="15" x14ac:dyDescent="0.2"/>
  <cols>
    <col min="3" max="3" width="20.5" customWidth="1"/>
    <col min="4" max="4" width="10.6640625" customWidth="1"/>
    <col min="6" max="6" width="19.83203125" bestFit="1" customWidth="1"/>
    <col min="7" max="7" width="9.83203125" customWidth="1"/>
    <col min="11" max="11" width="12.83203125" customWidth="1"/>
  </cols>
  <sheetData>
    <row r="2" spans="3:11" x14ac:dyDescent="0.2">
      <c r="C2" t="s">
        <v>6</v>
      </c>
      <c r="K2" t="s">
        <v>16</v>
      </c>
    </row>
    <row r="3" spans="3:11" x14ac:dyDescent="0.2">
      <c r="C3" t="s">
        <v>1</v>
      </c>
      <c r="D3" s="1"/>
      <c r="F3" s="2" t="s">
        <v>1</v>
      </c>
      <c r="G3" s="3">
        <v>700</v>
      </c>
      <c r="K3" t="s">
        <v>17</v>
      </c>
    </row>
    <row r="4" spans="3:11" x14ac:dyDescent="0.2">
      <c r="C4" t="s">
        <v>2</v>
      </c>
      <c r="D4" s="1"/>
      <c r="F4" s="2" t="s">
        <v>2</v>
      </c>
      <c r="G4" s="3">
        <v>350</v>
      </c>
      <c r="K4" t="s">
        <v>18</v>
      </c>
    </row>
    <row r="5" spans="3:11" x14ac:dyDescent="0.2">
      <c r="C5" t="s">
        <v>3</v>
      </c>
      <c r="D5" s="1"/>
      <c r="F5" s="2" t="s">
        <v>3</v>
      </c>
      <c r="G5" s="3">
        <v>250</v>
      </c>
    </row>
    <row r="6" spans="3:11" x14ac:dyDescent="0.2">
      <c r="C6" t="s">
        <v>4</v>
      </c>
      <c r="D6" s="1"/>
      <c r="F6" s="2" t="s">
        <v>4</v>
      </c>
      <c r="G6" s="3">
        <v>150</v>
      </c>
    </row>
    <row r="7" spans="3:11" x14ac:dyDescent="0.2">
      <c r="C7" t="s">
        <v>0</v>
      </c>
      <c r="D7" s="1"/>
      <c r="F7" s="2" t="s">
        <v>0</v>
      </c>
      <c r="G7" s="3">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PRF Cost Estimator</vt:lpstr>
      <vt:lpstr>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Tice</dc:creator>
  <cp:lastModifiedBy>Adam Warnock</cp:lastModifiedBy>
  <dcterms:created xsi:type="dcterms:W3CDTF">2026-05-06T19:13:23Z</dcterms:created>
  <dcterms:modified xsi:type="dcterms:W3CDTF">2026-10-13T17:48:53Z</dcterms:modified>
</cp:coreProperties>
</file>